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7260" activeTab="0"/>
  </bookViews>
  <sheets>
    <sheet name="Budsjet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<sst xmlns="http://schemas.openxmlformats.org/spreadsheetml/2006/main" count="98" uniqueCount="79">
  <si>
    <t>Aktivitet</t>
  </si>
  <si>
    <t>Innt./overf.</t>
  </si>
  <si>
    <t>Styreaktiviteter:</t>
  </si>
  <si>
    <t>Idrett</t>
  </si>
  <si>
    <t>Sosiale arrangementer</t>
  </si>
  <si>
    <t>Hytte</t>
  </si>
  <si>
    <t>Totalt)*</t>
  </si>
  <si>
    <t>Antall medlemmer</t>
  </si>
  <si>
    <t>HYTTEN "LYNGTUN"</t>
  </si>
  <si>
    <t>Ansvarlig kasserer:</t>
  </si>
  <si>
    <t>Wenche Sundsbø</t>
  </si>
  <si>
    <t>Beskrivelse</t>
  </si>
  <si>
    <t>Strøm</t>
  </si>
  <si>
    <t>Off. avgift</t>
  </si>
  <si>
    <t>Leieinntekter</t>
  </si>
  <si>
    <t>Runa Øvreås</t>
  </si>
  <si>
    <t>Skidag</t>
  </si>
  <si>
    <t>Juletrefest</t>
  </si>
  <si>
    <t>Volleyball</t>
  </si>
  <si>
    <t>Fotball</t>
  </si>
  <si>
    <t>Golf</t>
  </si>
  <si>
    <t>Dans</t>
  </si>
  <si>
    <t>Budsjett per aktivitet</t>
  </si>
  <si>
    <t>Jakt &amp;Fiske</t>
  </si>
  <si>
    <t>Hordaland Bedriftsidrettskrets/diverse</t>
  </si>
  <si>
    <t>Ansvarlig kasserer</t>
  </si>
  <si>
    <t>Rebusløp</t>
  </si>
  <si>
    <t>Innebandy</t>
  </si>
  <si>
    <t>Sum budsjett</t>
  </si>
  <si>
    <t>Svømming</t>
  </si>
  <si>
    <t>Sykkelgruppe</t>
  </si>
  <si>
    <t>Fotogruppe</t>
  </si>
  <si>
    <t>Scrappe-klubb</t>
  </si>
  <si>
    <t>Kulturgruppe</t>
  </si>
  <si>
    <t>Medlemsavgift</t>
  </si>
  <si>
    <t>SOSIALE AKTIVITETER 2013</t>
  </si>
  <si>
    <t>Klatregruppe</t>
  </si>
  <si>
    <t>Skarverennet</t>
  </si>
  <si>
    <t>Skigruppe</t>
  </si>
  <si>
    <t>Bevilgning fra Aibel</t>
  </si>
  <si>
    <t>Inntekter</t>
  </si>
  <si>
    <t>Beregning av medlemsavgift</t>
  </si>
  <si>
    <t>Diverse utlegg</t>
  </si>
  <si>
    <t>Diverse</t>
  </si>
  <si>
    <t>Julebord</t>
  </si>
  <si>
    <t>Kommentarer</t>
  </si>
  <si>
    <t>Skal dekke felles kurs</t>
  </si>
  <si>
    <t>Budsjett 2014</t>
  </si>
  <si>
    <t>Hildegunn Engelsen</t>
  </si>
  <si>
    <t>Nina Walter-Johannesen</t>
  </si>
  <si>
    <t>Sveinung Rasmussen</t>
  </si>
  <si>
    <t>Årlig styremiddag</t>
  </si>
  <si>
    <t>Årsmøte pizza/brus</t>
  </si>
  <si>
    <t>Styreaktiviteter</t>
  </si>
  <si>
    <t>Leie Hytte</t>
  </si>
  <si>
    <t>Leie</t>
  </si>
  <si>
    <t>Olav Apeland</t>
  </si>
  <si>
    <t>Bedriftsidrett</t>
  </si>
  <si>
    <t>BUDSJETT</t>
  </si>
  <si>
    <t>Hyttebooking</t>
  </si>
  <si>
    <t>Må få inn egenandel på 100</t>
  </si>
  <si>
    <t>Egenandel på kr 100</t>
  </si>
  <si>
    <t>Sum</t>
  </si>
  <si>
    <t>Hytte Ustaoset</t>
  </si>
  <si>
    <t>Oppgradering</t>
  </si>
  <si>
    <t>Ved/Canaldigital</t>
  </si>
  <si>
    <t>Forsikring/brøyting</t>
  </si>
  <si>
    <t>Trim til jobben</t>
  </si>
  <si>
    <t>Tilhenger</t>
  </si>
  <si>
    <t>Vedlikehold</t>
  </si>
  <si>
    <t>Budsjett 2015</t>
  </si>
  <si>
    <t>Rest fra 2014</t>
  </si>
  <si>
    <t>Dykkergruppe</t>
  </si>
  <si>
    <t>Friidrett</t>
  </si>
  <si>
    <t>Orientering</t>
  </si>
  <si>
    <t>Alpin 10.000</t>
  </si>
  <si>
    <t>Krav til høyere andel medlemmer her i 2016</t>
  </si>
  <si>
    <t>Scrapping 10.000</t>
  </si>
  <si>
    <t>Diverse/Innflyttningsmarkering</t>
  </si>
</sst>
</file>

<file path=xl/styles.xml><?xml version="1.0" encoding="utf-8"?>
<styleSheet xmlns="http://schemas.openxmlformats.org/spreadsheetml/2006/main">
  <numFmts count="2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#,##0.0_);\(#,##0.0\)"/>
  </numFmts>
  <fonts count="4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name val="Univers (E1)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3" fillId="0" borderId="0" xfId="0" applyFont="1" applyAlignment="1">
      <alignment/>
    </xf>
    <xf numFmtId="177" fontId="2" fillId="0" borderId="11" xfId="42" applyNumberFormat="1" applyFont="1" applyBorder="1" applyAlignment="1">
      <alignment/>
    </xf>
    <xf numFmtId="177" fontId="2" fillId="0" borderId="11" xfId="42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77" fontId="1" fillId="0" borderId="0" xfId="0" applyNumberFormat="1" applyFont="1" applyAlignment="1">
      <alignment/>
    </xf>
    <xf numFmtId="177" fontId="6" fillId="0" borderId="15" xfId="42" applyNumberFormat="1" applyFont="1" applyBorder="1" applyAlignment="1">
      <alignment/>
    </xf>
    <xf numFmtId="177" fontId="6" fillId="0" borderId="11" xfId="42" applyNumberFormat="1" applyFont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3" fontId="5" fillId="33" borderId="17" xfId="0" applyNumberFormat="1" applyFont="1" applyFill="1" applyBorder="1" applyAlignment="1">
      <alignment horizontal="right"/>
    </xf>
    <xf numFmtId="177" fontId="2" fillId="33" borderId="11" xfId="42" applyNumberFormat="1" applyFont="1" applyFill="1" applyBorder="1" applyAlignment="1">
      <alignment horizontal="right"/>
    </xf>
    <xf numFmtId="0" fontId="1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177" fontId="1" fillId="33" borderId="17" xfId="42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5" fillId="0" borderId="14" xfId="0" applyFont="1" applyFill="1" applyBorder="1" applyAlignment="1">
      <alignment/>
    </xf>
    <xf numFmtId="37" fontId="5" fillId="33" borderId="19" xfId="42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177" fontId="6" fillId="0" borderId="12" xfId="42" applyNumberFormat="1" applyFont="1" applyBorder="1" applyAlignment="1">
      <alignment/>
    </xf>
    <xf numFmtId="177" fontId="5" fillId="0" borderId="12" xfId="42" applyNumberFormat="1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177" fontId="6" fillId="0" borderId="12" xfId="42" applyNumberFormat="1" applyFont="1" applyBorder="1" applyAlignment="1">
      <alignment/>
    </xf>
    <xf numFmtId="0" fontId="6" fillId="33" borderId="19" xfId="0" applyFont="1" applyFill="1" applyBorder="1" applyAlignment="1">
      <alignment/>
    </xf>
    <xf numFmtId="177" fontId="5" fillId="0" borderId="12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177" fontId="6" fillId="0" borderId="12" xfId="42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2" fillId="0" borderId="10" xfId="0" applyFont="1" applyFill="1" applyBorder="1" applyAlignment="1">
      <alignment/>
    </xf>
    <xf numFmtId="177" fontId="2" fillId="0" borderId="11" xfId="42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177" fontId="1" fillId="0" borderId="18" xfId="42" applyNumberFormat="1" applyFont="1" applyFill="1" applyBorder="1" applyAlignment="1">
      <alignment horizontal="right"/>
    </xf>
    <xf numFmtId="177" fontId="1" fillId="0" borderId="19" xfId="42" applyNumberFormat="1" applyFont="1" applyFill="1" applyBorder="1" applyAlignment="1">
      <alignment horizontal="right"/>
    </xf>
    <xf numFmtId="177" fontId="1" fillId="0" borderId="17" xfId="42" applyNumberFormat="1" applyFont="1" applyFill="1" applyBorder="1" applyAlignment="1">
      <alignment horizontal="right"/>
    </xf>
    <xf numFmtId="0" fontId="6" fillId="0" borderId="20" xfId="0" applyFont="1" applyBorder="1" applyAlignment="1">
      <alignment/>
    </xf>
    <xf numFmtId="0" fontId="5" fillId="33" borderId="18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171" fontId="6" fillId="33" borderId="15" xfId="42" applyFont="1" applyFill="1" applyBorder="1" applyAlignment="1">
      <alignment horizontal="center"/>
    </xf>
    <xf numFmtId="177" fontId="6" fillId="0" borderId="0" xfId="0" applyNumberFormat="1" applyFont="1" applyBorder="1" applyAlignment="1">
      <alignment/>
    </xf>
    <xf numFmtId="177" fontId="5" fillId="33" borderId="11" xfId="0" applyNumberFormat="1" applyFont="1" applyFill="1" applyBorder="1" applyAlignment="1">
      <alignment/>
    </xf>
    <xf numFmtId="177" fontId="2" fillId="34" borderId="11" xfId="42" applyNumberFormat="1" applyFont="1" applyFill="1" applyBorder="1" applyAlignment="1">
      <alignment/>
    </xf>
    <xf numFmtId="177" fontId="2" fillId="34" borderId="11" xfId="42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right"/>
    </xf>
    <xf numFmtId="177" fontId="1" fillId="34" borderId="18" xfId="42" applyNumberFormat="1" applyFont="1" applyFill="1" applyBorder="1" applyAlignment="1">
      <alignment horizontal="right"/>
    </xf>
    <xf numFmtId="177" fontId="1" fillId="34" borderId="19" xfId="42" applyNumberFormat="1" applyFont="1" applyFill="1" applyBorder="1" applyAlignment="1">
      <alignment horizontal="right"/>
    </xf>
    <xf numFmtId="177" fontId="1" fillId="34" borderId="17" xfId="42" applyNumberFormat="1" applyFont="1" applyFill="1" applyBorder="1" applyAlignment="1">
      <alignment horizontal="right"/>
    </xf>
    <xf numFmtId="177" fontId="5" fillId="34" borderId="15" xfId="0" applyNumberFormat="1" applyFont="1" applyFill="1" applyBorder="1" applyAlignment="1">
      <alignment/>
    </xf>
    <xf numFmtId="0" fontId="6" fillId="34" borderId="15" xfId="0" applyFont="1" applyFill="1" applyBorder="1" applyAlignment="1">
      <alignment horizontal="right"/>
    </xf>
    <xf numFmtId="3" fontId="6" fillId="34" borderId="15" xfId="0" applyNumberFormat="1" applyFont="1" applyFill="1" applyBorder="1" applyAlignment="1">
      <alignment horizontal="right"/>
    </xf>
    <xf numFmtId="177" fontId="6" fillId="34" borderId="15" xfId="42" applyNumberFormat="1" applyFont="1" applyFill="1" applyBorder="1" applyAlignment="1">
      <alignment horizontal="right"/>
    </xf>
    <xf numFmtId="177" fontId="6" fillId="34" borderId="12" xfId="42" applyNumberFormat="1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1" xfId="0" applyFont="1" applyFill="1" applyBorder="1" applyAlignment="1">
      <alignment horizontal="right"/>
    </xf>
    <xf numFmtId="0" fontId="2" fillId="35" borderId="17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5" fillId="35" borderId="18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5" fillId="35" borderId="11" xfId="0" applyFont="1" applyFill="1" applyBorder="1" applyAlignment="1">
      <alignment horizontal="center"/>
    </xf>
    <xf numFmtId="3" fontId="5" fillId="35" borderId="17" xfId="0" applyNumberFormat="1" applyFont="1" applyFill="1" applyBorder="1" applyAlignment="1">
      <alignment horizontal="right"/>
    </xf>
    <xf numFmtId="37" fontId="5" fillId="35" borderId="19" xfId="42" applyNumberFormat="1" applyFont="1" applyFill="1" applyBorder="1" applyAlignment="1">
      <alignment/>
    </xf>
    <xf numFmtId="14" fontId="6" fillId="35" borderId="18" xfId="0" applyNumberFormat="1" applyFont="1" applyFill="1" applyBorder="1" applyAlignment="1">
      <alignment/>
    </xf>
    <xf numFmtId="171" fontId="5" fillId="35" borderId="15" xfId="42" applyFont="1" applyFill="1" applyBorder="1" applyAlignment="1">
      <alignment/>
    </xf>
    <xf numFmtId="171" fontId="6" fillId="35" borderId="15" xfId="42" applyFont="1" applyFill="1" applyBorder="1" applyAlignment="1">
      <alignment/>
    </xf>
    <xf numFmtId="0" fontId="5" fillId="35" borderId="11" xfId="42" applyNumberFormat="1" applyFont="1" applyFill="1" applyBorder="1" applyAlignment="1">
      <alignment horizontal="center"/>
    </xf>
    <xf numFmtId="37" fontId="5" fillId="35" borderId="11" xfId="42" applyNumberFormat="1" applyFont="1" applyFill="1" applyBorder="1" applyAlignment="1">
      <alignment/>
    </xf>
    <xf numFmtId="177" fontId="2" fillId="35" borderId="11" xfId="42" applyNumberFormat="1" applyFont="1" applyFill="1" applyBorder="1" applyAlignment="1">
      <alignment horizontal="right"/>
    </xf>
    <xf numFmtId="177" fontId="6" fillId="0" borderId="0" xfId="42" applyNumberFormat="1" applyFont="1" applyBorder="1" applyAlignment="1">
      <alignment/>
    </xf>
    <xf numFmtId="177" fontId="5" fillId="34" borderId="16" xfId="42" applyNumberFormat="1" applyFont="1" applyFill="1" applyBorder="1" applyAlignment="1">
      <alignment/>
    </xf>
    <xf numFmtId="177" fontId="6" fillId="34" borderId="12" xfId="42" applyNumberFormat="1" applyFont="1" applyFill="1" applyBorder="1" applyAlignment="1">
      <alignment/>
    </xf>
    <xf numFmtId="177" fontId="6" fillId="34" borderId="10" xfId="42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177" fontId="5" fillId="0" borderId="12" xfId="42" applyNumberFormat="1" applyFont="1" applyFill="1" applyBorder="1" applyAlignment="1">
      <alignment horizontal="right"/>
    </xf>
    <xf numFmtId="177" fontId="5" fillId="34" borderId="12" xfId="42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5" fillId="33" borderId="19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177" fontId="6" fillId="0" borderId="12" xfId="42" applyNumberFormat="1" applyFont="1" applyBorder="1" applyAlignment="1">
      <alignment horizontal="right"/>
    </xf>
    <xf numFmtId="177" fontId="6" fillId="0" borderId="0" xfId="42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104775</xdr:rowOff>
    </xdr:from>
    <xdr:to>
      <xdr:col>7</xdr:col>
      <xdr:colOff>0</xdr:colOff>
      <xdr:row>12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58450" y="1743075"/>
          <a:ext cx="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 kun penger til convel medlemmer!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="70" zoomScaleNormal="70" zoomScalePageLayoutView="0" workbookViewId="0" topLeftCell="A1">
      <selection activeCell="H47" sqref="H47"/>
    </sheetView>
  </sheetViews>
  <sheetFormatPr defaultColWidth="9.140625" defaultRowHeight="12.75"/>
  <cols>
    <col min="1" max="1" width="30.57421875" style="0" bestFit="1" customWidth="1"/>
    <col min="2" max="2" width="20.28125" style="0" customWidth="1"/>
    <col min="3" max="3" width="19.421875" style="0" bestFit="1" customWidth="1"/>
    <col min="4" max="4" width="3.7109375" style="0" customWidth="1"/>
    <col min="5" max="5" width="43.8515625" style="0" bestFit="1" customWidth="1"/>
    <col min="6" max="6" width="22.8515625" style="0" customWidth="1"/>
    <col min="7" max="7" width="16.140625" style="0" customWidth="1"/>
    <col min="8" max="8" width="53.8515625" style="0" bestFit="1" customWidth="1"/>
  </cols>
  <sheetData>
    <row r="1" spans="1:4" ht="20.25">
      <c r="A1" s="100" t="s">
        <v>70</v>
      </c>
      <c r="B1" s="33"/>
      <c r="C1" s="1"/>
      <c r="D1" s="1"/>
    </row>
    <row r="2" spans="1:4" ht="9.75" customHeight="1" thickBot="1">
      <c r="A2" s="1"/>
      <c r="B2" s="1"/>
      <c r="C2" s="1"/>
      <c r="D2" s="1"/>
    </row>
    <row r="3" spans="1:8" ht="16.5" thickBot="1">
      <c r="A3" s="18" t="s">
        <v>49</v>
      </c>
      <c r="B3" s="19" t="s">
        <v>70</v>
      </c>
      <c r="C3" s="76" t="s">
        <v>47</v>
      </c>
      <c r="E3" s="22" t="s">
        <v>35</v>
      </c>
      <c r="F3" s="56" t="s">
        <v>48</v>
      </c>
      <c r="G3" s="78"/>
      <c r="H3" s="41"/>
    </row>
    <row r="4" spans="1:8" ht="16.5" thickBot="1">
      <c r="A4" s="18" t="s">
        <v>0</v>
      </c>
      <c r="B4" s="21" t="s">
        <v>1</v>
      </c>
      <c r="C4" s="77" t="s">
        <v>1</v>
      </c>
      <c r="E4" s="24" t="s">
        <v>9</v>
      </c>
      <c r="F4" s="57" t="s">
        <v>15</v>
      </c>
      <c r="G4" s="80" t="s">
        <v>15</v>
      </c>
      <c r="H4" s="42"/>
    </row>
    <row r="5" spans="1:8" ht="16.5" thickBot="1">
      <c r="A5" s="2" t="s">
        <v>2</v>
      </c>
      <c r="B5" s="5">
        <f>B49</f>
        <v>33500</v>
      </c>
      <c r="C5" s="62">
        <v>32000</v>
      </c>
      <c r="E5" s="25" t="s">
        <v>11</v>
      </c>
      <c r="F5" s="26">
        <v>2015</v>
      </c>
      <c r="G5" s="81">
        <v>2014</v>
      </c>
      <c r="H5" s="40" t="s">
        <v>45</v>
      </c>
    </row>
    <row r="6" spans="1:8" ht="16.5" thickBot="1">
      <c r="A6" s="2" t="s">
        <v>3</v>
      </c>
      <c r="B6" s="6">
        <f>F41</f>
        <v>284000</v>
      </c>
      <c r="C6" s="63">
        <v>522000</v>
      </c>
      <c r="E6" s="10"/>
      <c r="F6" s="16"/>
      <c r="G6" s="68"/>
      <c r="H6" s="39"/>
    </row>
    <row r="7" spans="1:8" ht="16.5" thickBot="1">
      <c r="A7" s="2" t="s">
        <v>4</v>
      </c>
      <c r="B7" s="6">
        <f>F15</f>
        <v>350000</v>
      </c>
      <c r="C7" s="63">
        <v>453000</v>
      </c>
      <c r="E7" s="10"/>
      <c r="F7" s="16"/>
      <c r="G7" s="74"/>
      <c r="H7" s="43"/>
    </row>
    <row r="8" spans="1:8" ht="16.5" thickBot="1">
      <c r="A8" s="2" t="s">
        <v>5</v>
      </c>
      <c r="B8" s="6">
        <f>B33</f>
        <v>83500</v>
      </c>
      <c r="C8" s="63">
        <v>93000</v>
      </c>
      <c r="E8" s="10" t="s">
        <v>33</v>
      </c>
      <c r="F8" s="16">
        <v>25000</v>
      </c>
      <c r="G8" s="70">
        <v>35000</v>
      </c>
      <c r="H8" s="43"/>
    </row>
    <row r="9" spans="1:8" ht="16.5" thickBot="1">
      <c r="A9" s="49" t="s">
        <v>63</v>
      </c>
      <c r="B9" s="50">
        <f>B40</f>
        <v>70000</v>
      </c>
      <c r="C9" s="62">
        <v>75000</v>
      </c>
      <c r="E9" s="10" t="s">
        <v>16</v>
      </c>
      <c r="F9" s="16">
        <v>55000</v>
      </c>
      <c r="G9" s="70">
        <v>90000</v>
      </c>
      <c r="H9" s="43"/>
    </row>
    <row r="10" spans="1:8" ht="16.5" thickBot="1">
      <c r="A10" s="49" t="s">
        <v>68</v>
      </c>
      <c r="B10" s="50">
        <v>0</v>
      </c>
      <c r="C10" s="62">
        <v>0</v>
      </c>
      <c r="E10" s="10" t="s">
        <v>44</v>
      </c>
      <c r="F10" s="16">
        <v>100000</v>
      </c>
      <c r="G10" s="70">
        <v>135000</v>
      </c>
      <c r="H10" s="43"/>
    </row>
    <row r="11" spans="1:8" ht="16.5" thickBot="1">
      <c r="A11" s="49" t="s">
        <v>43</v>
      </c>
      <c r="B11" s="6">
        <f>B19-B5-B6-B7-B8-B9</f>
        <v>0</v>
      </c>
      <c r="C11" s="62">
        <f>C19-C5-C6-C7-C8-C9</f>
        <v>0</v>
      </c>
      <c r="D11" s="1"/>
      <c r="E11" s="10" t="s">
        <v>17</v>
      </c>
      <c r="F11" s="16">
        <v>30000</v>
      </c>
      <c r="G11" s="70">
        <v>37000</v>
      </c>
      <c r="H11" s="43"/>
    </row>
    <row r="12" spans="1:8" ht="16.5" thickBot="1">
      <c r="A12" s="20" t="s">
        <v>6</v>
      </c>
      <c r="B12" s="29">
        <f>SUM(B5:B11)</f>
        <v>821000</v>
      </c>
      <c r="C12" s="89">
        <f>SUM(C5:C11)</f>
        <v>1175000</v>
      </c>
      <c r="D12" s="1"/>
      <c r="E12" s="10" t="s">
        <v>26</v>
      </c>
      <c r="F12" s="16">
        <v>90000</v>
      </c>
      <c r="G12" s="70">
        <v>105000</v>
      </c>
      <c r="H12" s="43"/>
    </row>
    <row r="13" spans="1:8" ht="16.5" thickBot="1">
      <c r="A13" s="1"/>
      <c r="B13" s="15">
        <f>B19-B12</f>
        <v>0</v>
      </c>
      <c r="C13" s="15"/>
      <c r="D13" s="1"/>
      <c r="E13" s="10" t="s">
        <v>78</v>
      </c>
      <c r="F13" s="16">
        <v>50000</v>
      </c>
      <c r="G13" s="70">
        <v>51000</v>
      </c>
      <c r="H13" s="43"/>
    </row>
    <row r="14" spans="1:8" ht="16.5" thickBot="1">
      <c r="A14" s="30" t="s">
        <v>41</v>
      </c>
      <c r="B14" s="19">
        <v>2015</v>
      </c>
      <c r="C14" s="76">
        <v>2014</v>
      </c>
      <c r="D14" s="1"/>
      <c r="E14" s="9"/>
      <c r="F14" s="17"/>
      <c r="G14" s="75"/>
      <c r="H14" s="43"/>
    </row>
    <row r="15" spans="1:8" ht="16.5" thickBot="1">
      <c r="A15" s="2" t="s">
        <v>7</v>
      </c>
      <c r="B15" s="3">
        <v>400</v>
      </c>
      <c r="C15" s="64">
        <v>500</v>
      </c>
      <c r="D15" s="1"/>
      <c r="E15" s="27" t="s">
        <v>62</v>
      </c>
      <c r="F15" s="28">
        <f>SUM(F6:F14)</f>
        <v>350000</v>
      </c>
      <c r="G15" s="82">
        <f>SUM(G8:G14)</f>
        <v>453000</v>
      </c>
      <c r="H15" s="44"/>
    </row>
    <row r="16" spans="1:7" ht="16.5" thickBot="1">
      <c r="A16" s="51" t="s">
        <v>39</v>
      </c>
      <c r="B16" s="52">
        <v>670000</v>
      </c>
      <c r="C16" s="65">
        <v>900000</v>
      </c>
      <c r="D16" s="1"/>
      <c r="E16" s="13"/>
      <c r="F16" s="13"/>
      <c r="G16" s="14"/>
    </row>
    <row r="17" spans="1:8" ht="16.5" thickBot="1">
      <c r="A17" s="49" t="s">
        <v>34</v>
      </c>
      <c r="B17" s="53">
        <f>B15*200</f>
        <v>80000</v>
      </c>
      <c r="C17" s="66">
        <v>125000</v>
      </c>
      <c r="D17" s="1"/>
      <c r="E17" s="22" t="s">
        <v>57</v>
      </c>
      <c r="F17" s="23" t="s">
        <v>49</v>
      </c>
      <c r="G17" s="84"/>
      <c r="H17" s="36"/>
    </row>
    <row r="18" spans="1:8" ht="16.5" thickBot="1">
      <c r="A18" s="49" t="s">
        <v>71</v>
      </c>
      <c r="B18" s="54">
        <v>71000</v>
      </c>
      <c r="C18" s="67">
        <v>150000</v>
      </c>
      <c r="D18" s="1"/>
      <c r="E18" s="24" t="s">
        <v>22</v>
      </c>
      <c r="F18" s="58"/>
      <c r="G18" s="85"/>
      <c r="H18" s="37"/>
    </row>
    <row r="19" spans="1:8" ht="16.5" thickBot="1">
      <c r="A19" s="31" t="s">
        <v>28</v>
      </c>
      <c r="B19" s="32">
        <f>SUM(B16:B18)</f>
        <v>821000</v>
      </c>
      <c r="C19" s="67">
        <f>SUM(C16:C18)</f>
        <v>1175000</v>
      </c>
      <c r="D19" s="1"/>
      <c r="E19" s="24" t="s">
        <v>25</v>
      </c>
      <c r="F19" s="59" t="s">
        <v>56</v>
      </c>
      <c r="G19" s="86" t="s">
        <v>56</v>
      </c>
      <c r="H19" s="37"/>
    </row>
    <row r="20" spans="1:8" ht="16.5" thickBot="1">
      <c r="A20" s="1"/>
      <c r="E20" s="25"/>
      <c r="F20" s="26">
        <v>2015</v>
      </c>
      <c r="G20" s="87">
        <v>2014</v>
      </c>
      <c r="H20" s="40" t="s">
        <v>45</v>
      </c>
    </row>
    <row r="21" spans="1:8" ht="15.75">
      <c r="A21" s="22" t="s">
        <v>58</v>
      </c>
      <c r="B21" s="22" t="s">
        <v>50</v>
      </c>
      <c r="C21" s="78"/>
      <c r="E21" s="12"/>
      <c r="F21" s="60"/>
      <c r="G21" s="91"/>
      <c r="H21" s="45"/>
    </row>
    <row r="22" spans="1:8" ht="15.75">
      <c r="A22" s="24" t="s">
        <v>8</v>
      </c>
      <c r="B22" s="97"/>
      <c r="C22" s="79"/>
      <c r="D22" s="4"/>
      <c r="E22" s="12" t="s">
        <v>29</v>
      </c>
      <c r="F22" s="90">
        <v>5000</v>
      </c>
      <c r="G22" s="92">
        <v>5000</v>
      </c>
      <c r="H22" s="38"/>
    </row>
    <row r="23" spans="1:8" ht="15.75">
      <c r="A23" s="24" t="s">
        <v>9</v>
      </c>
      <c r="B23" s="97" t="s">
        <v>10</v>
      </c>
      <c r="C23" s="80" t="s">
        <v>10</v>
      </c>
      <c r="D23" s="4"/>
      <c r="E23" s="12" t="s">
        <v>27</v>
      </c>
      <c r="F23" s="90">
        <v>5000</v>
      </c>
      <c r="G23" s="92">
        <v>57000</v>
      </c>
      <c r="H23" s="38"/>
    </row>
    <row r="24" spans="1:8" ht="16.5" thickBot="1">
      <c r="A24" s="25" t="s">
        <v>11</v>
      </c>
      <c r="B24" s="40">
        <v>2015</v>
      </c>
      <c r="C24" s="81">
        <v>2014</v>
      </c>
      <c r="D24" s="4"/>
      <c r="E24" s="12" t="s">
        <v>19</v>
      </c>
      <c r="F24" s="90">
        <v>36000</v>
      </c>
      <c r="G24" s="92">
        <v>61000</v>
      </c>
      <c r="H24" s="38" t="s">
        <v>61</v>
      </c>
    </row>
    <row r="25" spans="1:8" ht="15.75">
      <c r="A25" s="10"/>
      <c r="B25" s="45"/>
      <c r="C25" s="68"/>
      <c r="E25" s="34" t="s">
        <v>38</v>
      </c>
      <c r="F25" s="90">
        <v>10000</v>
      </c>
      <c r="G25" s="92">
        <v>36000</v>
      </c>
      <c r="H25" s="38" t="s">
        <v>75</v>
      </c>
    </row>
    <row r="26" spans="1:8" ht="15.75">
      <c r="A26" s="10" t="s">
        <v>12</v>
      </c>
      <c r="B26" s="98">
        <v>22500</v>
      </c>
      <c r="C26" s="70">
        <v>22500</v>
      </c>
      <c r="E26" s="34" t="s">
        <v>37</v>
      </c>
      <c r="F26" s="90">
        <v>0</v>
      </c>
      <c r="G26" s="92">
        <v>50000</v>
      </c>
      <c r="H26" s="38"/>
    </row>
    <row r="27" spans="1:8" ht="15.75">
      <c r="A27" s="10" t="s">
        <v>13</v>
      </c>
      <c r="B27" s="98">
        <v>15000</v>
      </c>
      <c r="C27" s="70">
        <v>15000</v>
      </c>
      <c r="E27" s="12" t="s">
        <v>18</v>
      </c>
      <c r="F27" s="90">
        <v>25000</v>
      </c>
      <c r="G27" s="92">
        <v>40000</v>
      </c>
      <c r="H27" s="38" t="s">
        <v>76</v>
      </c>
    </row>
    <row r="28" spans="1:8" ht="15.75">
      <c r="A28" s="10" t="s">
        <v>66</v>
      </c>
      <c r="B28" s="98">
        <v>20000</v>
      </c>
      <c r="C28" s="70">
        <v>12500</v>
      </c>
      <c r="E28" s="12" t="s">
        <v>73</v>
      </c>
      <c r="F28" s="90">
        <v>20000</v>
      </c>
      <c r="G28" s="92">
        <v>20000</v>
      </c>
      <c r="H28" s="38"/>
    </row>
    <row r="29" spans="1:8" ht="15.75">
      <c r="A29" s="10" t="s">
        <v>65</v>
      </c>
      <c r="B29" s="98">
        <v>10000</v>
      </c>
      <c r="C29" s="70">
        <v>10000</v>
      </c>
      <c r="E29" s="12" t="s">
        <v>74</v>
      </c>
      <c r="F29" s="90">
        <v>3000</v>
      </c>
      <c r="G29" s="92">
        <v>5000</v>
      </c>
      <c r="H29" s="38"/>
    </row>
    <row r="30" spans="1:8" ht="15.75">
      <c r="A30" s="10" t="s">
        <v>59</v>
      </c>
      <c r="B30" s="98">
        <v>8000</v>
      </c>
      <c r="C30" s="70">
        <v>25000</v>
      </c>
      <c r="E30" s="12" t="s">
        <v>20</v>
      </c>
      <c r="F30" s="90">
        <v>19000</v>
      </c>
      <c r="G30" s="92">
        <v>31000</v>
      </c>
      <c r="H30" s="38"/>
    </row>
    <row r="31" spans="1:8" ht="15.75">
      <c r="A31" s="46" t="s">
        <v>64</v>
      </c>
      <c r="B31" s="47">
        <f>20000</f>
        <v>20000</v>
      </c>
      <c r="C31" s="71">
        <v>20000</v>
      </c>
      <c r="E31" s="12" t="s">
        <v>21</v>
      </c>
      <c r="F31" s="90">
        <v>16000</v>
      </c>
      <c r="G31" s="92">
        <v>30000</v>
      </c>
      <c r="H31" s="38" t="s">
        <v>46</v>
      </c>
    </row>
    <row r="32" spans="1:8" ht="16.5" thickBot="1">
      <c r="A32" s="9" t="s">
        <v>14</v>
      </c>
      <c r="B32" s="103">
        <v>-12000</v>
      </c>
      <c r="C32" s="69">
        <v>-12000</v>
      </c>
      <c r="E32" s="12" t="s">
        <v>23</v>
      </c>
      <c r="F32" s="90">
        <v>30000</v>
      </c>
      <c r="G32" s="92">
        <v>35000</v>
      </c>
      <c r="H32" s="38"/>
    </row>
    <row r="33" spans="1:8" ht="16.5" thickBot="1">
      <c r="A33" s="27" t="s">
        <v>62</v>
      </c>
      <c r="B33" s="99">
        <f>SUM(B26:B32)</f>
        <v>83500</v>
      </c>
      <c r="C33" s="82">
        <f>SUM(C26:C32)</f>
        <v>93000</v>
      </c>
      <c r="E33" s="12" t="s">
        <v>24</v>
      </c>
      <c r="F33" s="90">
        <v>10000</v>
      </c>
      <c r="G33" s="92">
        <v>10000</v>
      </c>
      <c r="H33" s="38"/>
    </row>
    <row r="34" spans="1:8" ht="16.5" thickBot="1">
      <c r="A34" s="8"/>
      <c r="B34" s="7"/>
      <c r="C34" s="7"/>
      <c r="E34" s="12" t="s">
        <v>30</v>
      </c>
      <c r="F34" s="90">
        <v>60000</v>
      </c>
      <c r="G34" s="92">
        <v>40000</v>
      </c>
      <c r="H34" s="38"/>
    </row>
    <row r="35" spans="1:8" ht="16.5" thickBot="1">
      <c r="A35" s="27" t="s">
        <v>54</v>
      </c>
      <c r="B35" s="101">
        <v>2015</v>
      </c>
      <c r="C35" s="102">
        <v>2014</v>
      </c>
      <c r="E35" s="12" t="s">
        <v>31</v>
      </c>
      <c r="F35" s="90">
        <v>20000</v>
      </c>
      <c r="G35" s="92">
        <v>30000</v>
      </c>
      <c r="H35" s="38" t="s">
        <v>60</v>
      </c>
    </row>
    <row r="36" spans="1:8" ht="15.75">
      <c r="A36" s="46" t="s">
        <v>55</v>
      </c>
      <c r="B36" s="47">
        <v>85000</v>
      </c>
      <c r="C36" s="72">
        <v>120000</v>
      </c>
      <c r="E36" s="12" t="s">
        <v>32</v>
      </c>
      <c r="F36" s="104">
        <v>10000</v>
      </c>
      <c r="G36" s="92">
        <v>26000</v>
      </c>
      <c r="H36" s="38" t="s">
        <v>77</v>
      </c>
    </row>
    <row r="37" spans="1:8" ht="15.75">
      <c r="A37" s="46" t="s">
        <v>12</v>
      </c>
      <c r="B37" s="47">
        <v>15000</v>
      </c>
      <c r="C37" s="72"/>
      <c r="E37" s="34" t="s">
        <v>36</v>
      </c>
      <c r="F37" s="90"/>
      <c r="G37" s="92">
        <v>25000</v>
      </c>
      <c r="H37" s="38"/>
    </row>
    <row r="38" spans="1:8" ht="15.75">
      <c r="A38" s="46" t="s">
        <v>42</v>
      </c>
      <c r="B38" s="47"/>
      <c r="C38" s="72"/>
      <c r="E38" s="12" t="s">
        <v>67</v>
      </c>
      <c r="F38" s="90"/>
      <c r="G38" s="92">
        <v>21000</v>
      </c>
      <c r="H38" s="38"/>
    </row>
    <row r="39" spans="1:8" ht="16.5" thickBot="1">
      <c r="A39" s="46" t="s">
        <v>40</v>
      </c>
      <c r="B39" s="47">
        <f>-(300*100)</f>
        <v>-30000</v>
      </c>
      <c r="C39" s="72">
        <v>-45000</v>
      </c>
      <c r="E39" s="12" t="s">
        <v>72</v>
      </c>
      <c r="F39" s="90">
        <v>15000</v>
      </c>
      <c r="G39" s="92"/>
      <c r="H39" s="38"/>
    </row>
    <row r="40" spans="1:8" ht="16.5" thickBot="1">
      <c r="A40" s="27" t="s">
        <v>62</v>
      </c>
      <c r="B40" s="35">
        <f>SUM(B36:B39)</f>
        <v>70000</v>
      </c>
      <c r="C40" s="83">
        <f>SUM(C36:C39)</f>
        <v>75000</v>
      </c>
      <c r="E40" s="11"/>
      <c r="F40" s="55"/>
      <c r="G40" s="93"/>
      <c r="H40" s="10"/>
    </row>
    <row r="41" spans="5:8" ht="16.5" thickBot="1">
      <c r="E41" s="27" t="s">
        <v>62</v>
      </c>
      <c r="F41" s="61">
        <f>SUM(F21:F40)</f>
        <v>284000</v>
      </c>
      <c r="G41" s="88">
        <f>SUM(G22:G40)-G21</f>
        <v>522000</v>
      </c>
      <c r="H41" s="27"/>
    </row>
    <row r="42" spans="1:3" ht="16.5" thickBot="1">
      <c r="A42" s="27" t="s">
        <v>53</v>
      </c>
      <c r="B42" s="101">
        <v>2015</v>
      </c>
      <c r="C42" s="102">
        <v>2014</v>
      </c>
    </row>
    <row r="43" spans="1:7" ht="16.5" thickBot="1">
      <c r="A43" s="46"/>
      <c r="B43" s="95"/>
      <c r="C43" s="96"/>
      <c r="E43" s="27" t="s">
        <v>68</v>
      </c>
      <c r="F43" s="101">
        <v>2014</v>
      </c>
      <c r="G43" s="102">
        <v>2014</v>
      </c>
    </row>
    <row r="44" spans="1:7" ht="15.75">
      <c r="A44" s="46" t="s">
        <v>51</v>
      </c>
      <c r="B44" s="47">
        <v>25000</v>
      </c>
      <c r="C44" s="72">
        <v>25000</v>
      </c>
      <c r="E44" s="46" t="s">
        <v>69</v>
      </c>
      <c r="F44" s="47">
        <v>3000</v>
      </c>
      <c r="G44" s="72">
        <v>3000</v>
      </c>
    </row>
    <row r="45" spans="1:7" ht="15.75">
      <c r="A45" s="46" t="s">
        <v>52</v>
      </c>
      <c r="B45" s="47">
        <v>6000</v>
      </c>
      <c r="C45" s="72">
        <v>6000</v>
      </c>
      <c r="E45" s="46" t="s">
        <v>43</v>
      </c>
      <c r="F45" s="47">
        <v>2000</v>
      </c>
      <c r="G45" s="72">
        <v>2000</v>
      </c>
    </row>
    <row r="46" spans="1:7" ht="15.75">
      <c r="A46" s="46" t="s">
        <v>42</v>
      </c>
      <c r="B46" s="47">
        <v>2500</v>
      </c>
      <c r="C46" s="72">
        <v>1000</v>
      </c>
      <c r="E46" s="46"/>
      <c r="F46" s="47"/>
      <c r="G46" s="72"/>
    </row>
    <row r="47" spans="1:7" ht="15.75">
      <c r="A47" s="46"/>
      <c r="B47" s="47"/>
      <c r="C47" s="72"/>
      <c r="E47" s="46" t="s">
        <v>14</v>
      </c>
      <c r="F47" s="47">
        <v>-5000</v>
      </c>
      <c r="G47" s="72">
        <v>-5000</v>
      </c>
    </row>
    <row r="48" spans="1:7" ht="13.5" thickBot="1">
      <c r="A48" s="94"/>
      <c r="B48" s="48"/>
      <c r="C48" s="73"/>
      <c r="E48" s="94"/>
      <c r="F48" s="48"/>
      <c r="G48" s="73"/>
    </row>
    <row r="49" spans="1:7" ht="16.5" thickBot="1">
      <c r="A49" s="27" t="s">
        <v>62</v>
      </c>
      <c r="B49" s="35">
        <f>SUM(B44:B48)</f>
        <v>33500</v>
      </c>
      <c r="C49" s="83">
        <f>SUM(C44:C48)-C43</f>
        <v>32000</v>
      </c>
      <c r="E49" s="27" t="s">
        <v>62</v>
      </c>
      <c r="F49" s="35">
        <f>SUM(F44:F48)</f>
        <v>0</v>
      </c>
      <c r="G49" s="83">
        <f>SUM(G44:G48)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Vecto Aibel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ofsniwal</dc:creator>
  <cp:keywords/>
  <dc:description/>
  <cp:lastModifiedBy>Nina Walter-Johannesen</cp:lastModifiedBy>
  <cp:lastPrinted>2012-04-30T08:27:47Z</cp:lastPrinted>
  <dcterms:created xsi:type="dcterms:W3CDTF">2010-03-18T12:39:31Z</dcterms:created>
  <dcterms:modified xsi:type="dcterms:W3CDTF">2015-03-10T08:37:37Z</dcterms:modified>
  <cp:category/>
  <cp:version/>
  <cp:contentType/>
  <cp:contentStatus/>
</cp:coreProperties>
</file>